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70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'Sheet1'!$A$1:$M$35</definedName>
  </definedNames>
  <calcPr fullCalcOnLoad="1"/>
</workbook>
</file>

<file path=xl/sharedStrings.xml><?xml version="1.0" encoding="utf-8"?>
<sst xmlns="http://schemas.openxmlformats.org/spreadsheetml/2006/main" count="145" uniqueCount="60">
  <si>
    <t>Ditchling Beacon Handicap race</t>
  </si>
  <si>
    <t>Rea</t>
  </si>
  <si>
    <t>Penny</t>
  </si>
  <si>
    <t>Ellis</t>
  </si>
  <si>
    <t>Sarah</t>
  </si>
  <si>
    <t>Hughes</t>
  </si>
  <si>
    <t>Bob</t>
  </si>
  <si>
    <t>Tony</t>
  </si>
  <si>
    <t>Peel</t>
  </si>
  <si>
    <t>David</t>
  </si>
  <si>
    <t>Smith</t>
  </si>
  <si>
    <t>Ray</t>
  </si>
  <si>
    <t>Sutherland</t>
  </si>
  <si>
    <t>Neil</t>
  </si>
  <si>
    <t>Hemsworth</t>
  </si>
  <si>
    <t>Marion</t>
  </si>
  <si>
    <t>Barton</t>
  </si>
  <si>
    <t>Neal</t>
  </si>
  <si>
    <t>Bates</t>
  </si>
  <si>
    <t>Richard</t>
  </si>
  <si>
    <t>Graham</t>
  </si>
  <si>
    <t>Essex</t>
  </si>
  <si>
    <t>Mike</t>
  </si>
  <si>
    <t>Mark</t>
  </si>
  <si>
    <t>Pitt</t>
  </si>
  <si>
    <t>Maresa</t>
  </si>
  <si>
    <t>Haynes</t>
  </si>
  <si>
    <t>Ann</t>
  </si>
  <si>
    <t>Chadburn</t>
  </si>
  <si>
    <t>James</t>
  </si>
  <si>
    <t>Bright</t>
  </si>
  <si>
    <t>Nick</t>
  </si>
  <si>
    <t>Radford</t>
  </si>
  <si>
    <t>Phil</t>
  </si>
  <si>
    <t>McLoughlin</t>
  </si>
  <si>
    <t>Mullen</t>
  </si>
  <si>
    <t>Russell</t>
  </si>
  <si>
    <t>Results</t>
  </si>
  <si>
    <t>Sinnett</t>
  </si>
  <si>
    <t>Handicap time</t>
  </si>
  <si>
    <t>stopwatch finish</t>
  </si>
  <si>
    <t>stopwatch start</t>
  </si>
  <si>
    <t>Race position</t>
  </si>
  <si>
    <t>Actual time</t>
  </si>
  <si>
    <t>Over / (under) %</t>
  </si>
  <si>
    <t>average</t>
  </si>
  <si>
    <t>min</t>
  </si>
  <si>
    <t>max</t>
  </si>
  <si>
    <t>spread</t>
  </si>
  <si>
    <t>sd</t>
  </si>
  <si>
    <t>mean</t>
  </si>
  <si>
    <t>corr hcap</t>
  </si>
  <si>
    <t>corr start</t>
  </si>
  <si>
    <t>race</t>
  </si>
  <si>
    <t>finish</t>
  </si>
  <si>
    <t>rank</t>
  </si>
  <si>
    <t>change</t>
  </si>
  <si>
    <r>
      <t>Over/</t>
    </r>
    <r>
      <rPr>
        <b/>
        <i/>
        <u val="single"/>
        <sz val="10"/>
        <rFont val="Arial"/>
        <family val="2"/>
      </rPr>
      <t>Under</t>
    </r>
  </si>
  <si>
    <t>Acual June 06</t>
  </si>
  <si>
    <t>December 16th 2006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</si>
</sst>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color indexed="10"/>
      <name val="Arial"/>
      <family val="2"/>
    </font>
    <font>
      <i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0" fillId="0" borderId="0" xfId="57" applyFont="1" applyAlignment="1">
      <alignment/>
    </xf>
    <xf numFmtId="164" fontId="5" fillId="33" borderId="0" xfId="0" applyNumberFormat="1" applyFont="1" applyFill="1" applyAlignment="1">
      <alignment/>
    </xf>
    <xf numFmtId="164" fontId="2" fillId="0" borderId="0" xfId="0" applyNumberFormat="1" applyFont="1" applyAlignment="1">
      <alignment/>
    </xf>
    <xf numFmtId="164" fontId="6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tabSelected="1" zoomScale="71" zoomScaleNormal="71" zoomScalePageLayoutView="0" workbookViewId="0" topLeftCell="A1">
      <selection activeCell="Q6" sqref="Q6"/>
    </sheetView>
  </sheetViews>
  <sheetFormatPr defaultColWidth="9.140625" defaultRowHeight="12.75" outlineLevelCol="1"/>
  <cols>
    <col min="1" max="2" width="10.7109375" style="0" customWidth="1"/>
    <col min="3" max="3" width="13.7109375" style="0" customWidth="1"/>
    <col min="4" max="4" width="12.28125" style="0" customWidth="1"/>
    <col min="5" max="5" width="11.00390625" style="0" customWidth="1"/>
    <col min="8" max="9" width="9.8515625" style="0" customWidth="1"/>
    <col min="10" max="11" width="8.8515625" style="0" customWidth="1" outlineLevel="1"/>
    <col min="12" max="12" width="11.421875" style="0" customWidth="1" outlineLevel="1"/>
    <col min="13" max="13" width="8.8515625" style="0" customWidth="1" outlineLevel="1"/>
    <col min="14" max="15" width="12.00390625" style="0" customWidth="1" outlineLevel="1"/>
    <col min="16" max="18" width="10.7109375" style="0" customWidth="1" outlineLevel="1"/>
    <col min="19" max="19" width="9.00390625" style="0" bestFit="1" customWidth="1"/>
  </cols>
  <sheetData>
    <row r="1" ht="15.75">
      <c r="A1" s="1" t="s">
        <v>0</v>
      </c>
    </row>
    <row r="2" ht="15.75">
      <c r="A2" s="1" t="s">
        <v>59</v>
      </c>
    </row>
    <row r="3" ht="15.75">
      <c r="A3" s="1" t="s">
        <v>37</v>
      </c>
    </row>
    <row r="6" spans="1:25" ht="25.5">
      <c r="A6" s="2"/>
      <c r="B6" s="2"/>
      <c r="C6" s="4" t="s">
        <v>39</v>
      </c>
      <c r="D6" s="4" t="s">
        <v>41</v>
      </c>
      <c r="E6" s="4" t="s">
        <v>40</v>
      </c>
      <c r="F6" s="4" t="s">
        <v>42</v>
      </c>
      <c r="G6" s="4" t="s">
        <v>43</v>
      </c>
      <c r="H6" s="4" t="s">
        <v>44</v>
      </c>
      <c r="I6" s="4" t="s">
        <v>57</v>
      </c>
      <c r="K6" s="2"/>
      <c r="L6" s="2"/>
      <c r="M6" s="4" t="s">
        <v>43</v>
      </c>
      <c r="N6" t="s">
        <v>58</v>
      </c>
      <c r="R6" s="4" t="s">
        <v>40</v>
      </c>
      <c r="T6" t="s">
        <v>51</v>
      </c>
      <c r="U6" t="s">
        <v>52</v>
      </c>
      <c r="V6" t="s">
        <v>53</v>
      </c>
      <c r="W6" t="s">
        <v>54</v>
      </c>
      <c r="X6" t="s">
        <v>55</v>
      </c>
      <c r="Y6" t="s">
        <v>56</v>
      </c>
    </row>
    <row r="7" spans="1:12" ht="15">
      <c r="A7" s="2"/>
      <c r="B7" s="2"/>
      <c r="C7" s="3"/>
      <c r="D7" s="3"/>
      <c r="K7" s="2"/>
      <c r="L7" s="2"/>
    </row>
    <row r="8" spans="1:25" ht="19.5" customHeight="1">
      <c r="A8" s="5" t="s">
        <v>2</v>
      </c>
      <c r="B8" s="5" t="s">
        <v>1</v>
      </c>
      <c r="C8" s="7">
        <v>0.034722222222222224</v>
      </c>
      <c r="D8" s="7">
        <v>0</v>
      </c>
      <c r="E8" s="8">
        <v>0.03556712962962963</v>
      </c>
      <c r="F8" s="6">
        <v>6</v>
      </c>
      <c r="G8" s="7">
        <f>+E8-D8</f>
        <v>0.03556712962962963</v>
      </c>
      <c r="H8" s="9">
        <f>+(G8-C8)/C8</f>
        <v>0.024333333333333273</v>
      </c>
      <c r="I8" s="11">
        <f>G8-C8</f>
        <v>0.0008449074074074053</v>
      </c>
      <c r="K8" s="5" t="s">
        <v>36</v>
      </c>
      <c r="L8" s="5" t="s">
        <v>35</v>
      </c>
      <c r="M8" s="7">
        <v>0.021678240740740738</v>
      </c>
      <c r="N8" s="15">
        <v>0.02272569444444439</v>
      </c>
      <c r="O8" s="16">
        <f>N8-M8</f>
        <v>0.0010474537037036512</v>
      </c>
      <c r="P8" s="5" t="s">
        <v>36</v>
      </c>
      <c r="Q8" s="5" t="s">
        <v>35</v>
      </c>
      <c r="R8" s="8">
        <v>0.03417824074074074</v>
      </c>
      <c r="S8" s="10">
        <f>R8-R$8</f>
        <v>0</v>
      </c>
      <c r="T8" s="11">
        <f>(1+H$29)*C8</f>
        <v>0.03634023731787198</v>
      </c>
      <c r="U8">
        <v>0</v>
      </c>
      <c r="V8" s="11">
        <f>G8</f>
        <v>0.03556712962962963</v>
      </c>
      <c r="W8" s="11">
        <f>U8+V8</f>
        <v>0.03556712962962963</v>
      </c>
      <c r="X8">
        <f>RANK(W8,W$8:W$27,1)</f>
        <v>6</v>
      </c>
      <c r="Y8" s="12">
        <f>X8-F8</f>
        <v>0</v>
      </c>
    </row>
    <row r="9" spans="1:25" ht="19.5" customHeight="1">
      <c r="A9" s="5" t="s">
        <v>4</v>
      </c>
      <c r="B9" s="5" t="s">
        <v>3</v>
      </c>
      <c r="C9" s="7">
        <v>0.03246527777777778</v>
      </c>
      <c r="D9" s="7">
        <f aca="true" t="shared" si="0" ref="D9:D27">-C9+$C$8</f>
        <v>0.0022569444444444434</v>
      </c>
      <c r="E9" s="8">
        <v>0.03710648148148148</v>
      </c>
      <c r="F9" s="6">
        <v>16</v>
      </c>
      <c r="G9" s="7">
        <f aca="true" t="shared" si="1" ref="G9:G27">+E9-D9</f>
        <v>0.03484953703703704</v>
      </c>
      <c r="H9" s="9">
        <f aca="true" t="shared" si="2" ref="H9:H27">+(G9-C9)/C9</f>
        <v>0.07344028520499109</v>
      </c>
      <c r="I9" s="11">
        <f aca="true" t="shared" si="3" ref="I9:I26">G9-C9</f>
        <v>0.0023842592592592596</v>
      </c>
      <c r="K9" s="5" t="s">
        <v>23</v>
      </c>
      <c r="L9" s="5" t="s">
        <v>34</v>
      </c>
      <c r="M9" s="7">
        <v>0.022627314814814812</v>
      </c>
      <c r="N9" s="15">
        <v>0.022251157407407345</v>
      </c>
      <c r="O9" s="15">
        <f>M9-N9</f>
        <v>0.00037615740740746736</v>
      </c>
      <c r="P9" s="5" t="s">
        <v>19</v>
      </c>
      <c r="Q9" s="5" t="s">
        <v>18</v>
      </c>
      <c r="R9" s="8">
        <v>0.03453703703703704</v>
      </c>
      <c r="S9" s="10">
        <f aca="true" t="shared" si="4" ref="S9:S27">R9-R$8</f>
        <v>0.0003587962962963015</v>
      </c>
      <c r="T9" s="11">
        <f aca="true" t="shared" si="5" ref="T9:T27">(1+H$29)*C9</f>
        <v>0.033978121892210306</v>
      </c>
      <c r="U9" s="11">
        <f>T$8-T9</f>
        <v>0.0023621154256616775</v>
      </c>
      <c r="V9" s="11">
        <f aca="true" t="shared" si="6" ref="V9:V27">G9</f>
        <v>0.03484953703703704</v>
      </c>
      <c r="W9" s="11">
        <f aca="true" t="shared" si="7" ref="W9:W27">U9+V9</f>
        <v>0.03721165246269872</v>
      </c>
      <c r="X9">
        <f aca="true" t="shared" si="8" ref="X9:X27">RANK(W9,W$8:W$27,1)</f>
        <v>16</v>
      </c>
      <c r="Y9" s="12">
        <f aca="true" t="shared" si="9" ref="Y9:Y27">X9-F9</f>
        <v>0</v>
      </c>
    </row>
    <row r="10" spans="1:25" ht="19.5" customHeight="1">
      <c r="A10" s="5" t="s">
        <v>6</v>
      </c>
      <c r="B10" s="5" t="s">
        <v>5</v>
      </c>
      <c r="C10" s="7">
        <v>0.03246527777777778</v>
      </c>
      <c r="D10" s="7">
        <f t="shared" si="0"/>
        <v>0.0022569444444444434</v>
      </c>
      <c r="E10" s="8">
        <v>0.035925925925925924</v>
      </c>
      <c r="F10" s="6">
        <v>10</v>
      </c>
      <c r="G10" s="7">
        <f t="shared" si="1"/>
        <v>0.03366898148148148</v>
      </c>
      <c r="H10" s="9">
        <f t="shared" si="2"/>
        <v>0.0370766488413546</v>
      </c>
      <c r="I10" s="11">
        <f t="shared" si="3"/>
        <v>0.0012037037037036999</v>
      </c>
      <c r="K10" s="5" t="s">
        <v>33</v>
      </c>
      <c r="L10" s="5" t="s">
        <v>32</v>
      </c>
      <c r="M10" s="7">
        <v>0.022638888888888892</v>
      </c>
      <c r="P10" s="5" t="s">
        <v>23</v>
      </c>
      <c r="Q10" s="5" t="s">
        <v>34</v>
      </c>
      <c r="R10" s="8">
        <v>0.03478009259259259</v>
      </c>
      <c r="S10" s="10">
        <f t="shared" si="4"/>
        <v>0.0006018518518518534</v>
      </c>
      <c r="T10" s="11">
        <f t="shared" si="5"/>
        <v>0.033978121892210306</v>
      </c>
      <c r="U10" s="11">
        <f aca="true" t="shared" si="10" ref="U10:U27">T$8-T10</f>
        <v>0.0023621154256616775</v>
      </c>
      <c r="V10" s="11">
        <f t="shared" si="6"/>
        <v>0.03366898148148148</v>
      </c>
      <c r="W10" s="11">
        <f t="shared" si="7"/>
        <v>0.03603109690714316</v>
      </c>
      <c r="X10">
        <f t="shared" si="8"/>
        <v>8</v>
      </c>
      <c r="Y10" s="12">
        <f t="shared" si="9"/>
        <v>-2</v>
      </c>
    </row>
    <row r="11" spans="1:25" ht="19.5" customHeight="1">
      <c r="A11" s="5" t="s">
        <v>7</v>
      </c>
      <c r="B11" s="5" t="s">
        <v>38</v>
      </c>
      <c r="C11" s="7">
        <v>0.03159722222222222</v>
      </c>
      <c r="D11" s="7">
        <f t="shared" si="0"/>
        <v>0.0031250000000000028</v>
      </c>
      <c r="E11" s="8">
        <v>0.03716435185185185</v>
      </c>
      <c r="F11" s="6">
        <v>18</v>
      </c>
      <c r="G11" s="7">
        <f t="shared" si="1"/>
        <v>0.03403935185185185</v>
      </c>
      <c r="H11" s="9">
        <f t="shared" si="2"/>
        <v>0.07728937728937722</v>
      </c>
      <c r="I11" s="11">
        <f t="shared" si="3"/>
        <v>0.0024421296296296274</v>
      </c>
      <c r="K11" s="5" t="s">
        <v>29</v>
      </c>
      <c r="L11" s="5" t="s">
        <v>28</v>
      </c>
      <c r="M11" s="7">
        <v>0.024189814814814817</v>
      </c>
      <c r="P11" s="5" t="s">
        <v>33</v>
      </c>
      <c r="Q11" s="5" t="s">
        <v>32</v>
      </c>
      <c r="R11" s="8">
        <v>0.03479166666666667</v>
      </c>
      <c r="S11" s="10">
        <f t="shared" si="4"/>
        <v>0.0006134259259259339</v>
      </c>
      <c r="T11" s="11">
        <f t="shared" si="5"/>
        <v>0.0330696159592635</v>
      </c>
      <c r="U11" s="11">
        <f t="shared" si="10"/>
        <v>0.0032706213586084845</v>
      </c>
      <c r="V11" s="11">
        <f t="shared" si="6"/>
        <v>0.03403935185185185</v>
      </c>
      <c r="W11" s="11">
        <f t="shared" si="7"/>
        <v>0.03730997321046033</v>
      </c>
      <c r="X11">
        <f t="shared" si="8"/>
        <v>17</v>
      </c>
      <c r="Y11" s="12">
        <f t="shared" si="9"/>
        <v>-1</v>
      </c>
    </row>
    <row r="12" spans="1:25" ht="19.5" customHeight="1">
      <c r="A12" s="5" t="s">
        <v>9</v>
      </c>
      <c r="B12" s="5" t="s">
        <v>8</v>
      </c>
      <c r="C12" s="7">
        <v>0.02951388888888889</v>
      </c>
      <c r="D12" s="7">
        <f t="shared" si="0"/>
        <v>0.005208333333333332</v>
      </c>
      <c r="E12" s="8">
        <v>0.0350462962962963</v>
      </c>
      <c r="F12" s="6">
        <v>5</v>
      </c>
      <c r="G12" s="7">
        <f t="shared" si="1"/>
        <v>0.029837962962962965</v>
      </c>
      <c r="H12" s="9">
        <f t="shared" si="2"/>
        <v>0.010980392156862737</v>
      </c>
      <c r="I12" s="11">
        <f t="shared" si="3"/>
        <v>0.00032407407407407385</v>
      </c>
      <c r="K12" s="5" t="s">
        <v>19</v>
      </c>
      <c r="L12" s="5" t="s">
        <v>26</v>
      </c>
      <c r="M12" s="7">
        <v>0.0249537037037037</v>
      </c>
      <c r="N12" s="15">
        <v>0.02412615740740736</v>
      </c>
      <c r="O12" s="15">
        <f>M12-N12</f>
        <v>0.0008275462962963401</v>
      </c>
      <c r="P12" s="5" t="s">
        <v>9</v>
      </c>
      <c r="Q12" s="5" t="s">
        <v>8</v>
      </c>
      <c r="R12" s="8">
        <v>0.0350462962962963</v>
      </c>
      <c r="S12" s="10">
        <f t="shared" si="4"/>
        <v>0.0008680555555555594</v>
      </c>
      <c r="T12" s="11">
        <f t="shared" si="5"/>
        <v>0.030889201720191186</v>
      </c>
      <c r="U12" s="11">
        <f t="shared" si="10"/>
        <v>0.005451035597680797</v>
      </c>
      <c r="V12" s="11">
        <f t="shared" si="6"/>
        <v>0.029837962962962965</v>
      </c>
      <c r="W12" s="11">
        <f t="shared" si="7"/>
        <v>0.03528899856064376</v>
      </c>
      <c r="X12">
        <f t="shared" si="8"/>
        <v>3</v>
      </c>
      <c r="Y12" s="12">
        <f t="shared" si="9"/>
        <v>-2</v>
      </c>
    </row>
    <row r="13" spans="1:25" ht="19.5" customHeight="1">
      <c r="A13" s="5" t="s">
        <v>11</v>
      </c>
      <c r="B13" s="5" t="s">
        <v>10</v>
      </c>
      <c r="C13" s="7">
        <v>0.029166666666666664</v>
      </c>
      <c r="D13" s="7">
        <f t="shared" si="0"/>
        <v>0.00555555555555556</v>
      </c>
      <c r="E13" s="8">
        <v>0.03597222222222222</v>
      </c>
      <c r="F13" s="6">
        <v>12</v>
      </c>
      <c r="G13" s="7">
        <f t="shared" si="1"/>
        <v>0.030416666666666658</v>
      </c>
      <c r="H13" s="9">
        <f t="shared" si="2"/>
        <v>0.04285714285714266</v>
      </c>
      <c r="I13" s="11">
        <f t="shared" si="3"/>
        <v>0.0012499999999999942</v>
      </c>
      <c r="K13" s="5" t="s">
        <v>27</v>
      </c>
      <c r="L13" s="5" t="s">
        <v>38</v>
      </c>
      <c r="M13" s="7">
        <v>0.025497685185185186</v>
      </c>
      <c r="P13" s="5" t="s">
        <v>2</v>
      </c>
      <c r="Q13" s="5" t="s">
        <v>1</v>
      </c>
      <c r="R13" s="8">
        <v>0.03556712962962963</v>
      </c>
      <c r="S13" s="10">
        <f t="shared" si="4"/>
        <v>0.001388888888888891</v>
      </c>
      <c r="T13" s="11">
        <f t="shared" si="5"/>
        <v>0.03052579934701246</v>
      </c>
      <c r="U13" s="11">
        <f t="shared" si="10"/>
        <v>0.005814437970859523</v>
      </c>
      <c r="V13" s="11">
        <f t="shared" si="6"/>
        <v>0.030416666666666658</v>
      </c>
      <c r="W13" s="11">
        <f t="shared" si="7"/>
        <v>0.036231104637526185</v>
      </c>
      <c r="X13">
        <f t="shared" si="8"/>
        <v>12</v>
      </c>
      <c r="Y13" s="12">
        <f t="shared" si="9"/>
        <v>0</v>
      </c>
    </row>
    <row r="14" spans="1:25" ht="19.5" customHeight="1">
      <c r="A14" s="5" t="s">
        <v>13</v>
      </c>
      <c r="B14" s="5" t="s">
        <v>12</v>
      </c>
      <c r="C14" s="7">
        <v>0.029166666666666664</v>
      </c>
      <c r="D14" s="7">
        <f t="shared" si="0"/>
        <v>0.00555555555555556</v>
      </c>
      <c r="E14" s="8">
        <v>0.03594907407407407</v>
      </c>
      <c r="F14" s="6">
        <v>11</v>
      </c>
      <c r="G14" s="7">
        <f t="shared" si="1"/>
        <v>0.03039351851851851</v>
      </c>
      <c r="H14" s="9">
        <f t="shared" si="2"/>
        <v>0.0420634920634919</v>
      </c>
      <c r="I14" s="11">
        <f t="shared" si="3"/>
        <v>0.001226851851851847</v>
      </c>
      <c r="K14" s="5" t="s">
        <v>31</v>
      </c>
      <c r="L14" s="5" t="s">
        <v>30</v>
      </c>
      <c r="M14" s="7">
        <v>0.025671296296296296</v>
      </c>
      <c r="N14" s="15">
        <v>0.022910879629629573</v>
      </c>
      <c r="O14" s="15">
        <f>M14-N14</f>
        <v>0.0027604166666667235</v>
      </c>
      <c r="P14" s="5" t="s">
        <v>22</v>
      </c>
      <c r="Q14" s="5" t="s">
        <v>21</v>
      </c>
      <c r="R14" s="8">
        <v>0.035590277777777776</v>
      </c>
      <c r="S14" s="10">
        <f t="shared" si="4"/>
        <v>0.001412037037037038</v>
      </c>
      <c r="T14" s="11">
        <f t="shared" si="5"/>
        <v>0.03052579934701246</v>
      </c>
      <c r="U14" s="11">
        <f t="shared" si="10"/>
        <v>0.005814437970859523</v>
      </c>
      <c r="V14" s="11">
        <f t="shared" si="6"/>
        <v>0.03039351851851851</v>
      </c>
      <c r="W14" s="11">
        <f t="shared" si="7"/>
        <v>0.03620795648937804</v>
      </c>
      <c r="X14">
        <f t="shared" si="8"/>
        <v>10</v>
      </c>
      <c r="Y14" s="12">
        <f t="shared" si="9"/>
        <v>-1</v>
      </c>
    </row>
    <row r="15" spans="1:25" ht="19.5" customHeight="1">
      <c r="A15" s="5" t="s">
        <v>15</v>
      </c>
      <c r="B15" s="5" t="s">
        <v>14</v>
      </c>
      <c r="C15" s="7">
        <v>0.027777777777777776</v>
      </c>
      <c r="D15" s="7">
        <f t="shared" si="0"/>
        <v>0.0069444444444444475</v>
      </c>
      <c r="E15" s="8">
        <v>0.036828703703703704</v>
      </c>
      <c r="F15" s="6">
        <v>15</v>
      </c>
      <c r="G15" s="7">
        <f t="shared" si="1"/>
        <v>0.029884259259259256</v>
      </c>
      <c r="H15" s="9">
        <f t="shared" si="2"/>
        <v>0.07583333333333328</v>
      </c>
      <c r="I15" s="11">
        <f t="shared" si="3"/>
        <v>0.00210648148148148</v>
      </c>
      <c r="K15" s="5" t="s">
        <v>25</v>
      </c>
      <c r="L15" s="5" t="s">
        <v>24</v>
      </c>
      <c r="M15" s="7">
        <v>0.025960648148148146</v>
      </c>
      <c r="N15" s="15">
        <v>0.025682870370370293</v>
      </c>
      <c r="O15" s="15">
        <f>M15-N15</f>
        <v>0.0002777777777778524</v>
      </c>
      <c r="P15" s="5" t="s">
        <v>29</v>
      </c>
      <c r="Q15" s="5" t="s">
        <v>28</v>
      </c>
      <c r="R15" s="8">
        <v>0.03564814814814815</v>
      </c>
      <c r="S15" s="10">
        <f t="shared" si="4"/>
        <v>0.0014699074074074128</v>
      </c>
      <c r="T15" s="11">
        <f t="shared" si="5"/>
        <v>0.029072189854297582</v>
      </c>
      <c r="U15" s="11">
        <f t="shared" si="10"/>
        <v>0.007268047463574401</v>
      </c>
      <c r="V15" s="11">
        <f t="shared" si="6"/>
        <v>0.029884259259259256</v>
      </c>
      <c r="W15" s="11">
        <f t="shared" si="7"/>
        <v>0.03715230672283366</v>
      </c>
      <c r="X15">
        <f t="shared" si="8"/>
        <v>15</v>
      </c>
      <c r="Y15" s="12">
        <f t="shared" si="9"/>
        <v>0</v>
      </c>
    </row>
    <row r="16" spans="1:25" ht="19.5" customHeight="1">
      <c r="A16" s="5" t="s">
        <v>17</v>
      </c>
      <c r="B16" s="5" t="s">
        <v>16</v>
      </c>
      <c r="C16" s="7">
        <v>0.027777777777777776</v>
      </c>
      <c r="D16" s="7">
        <f t="shared" si="0"/>
        <v>0.0069444444444444475</v>
      </c>
      <c r="E16" s="8">
        <v>0.03806712962962963</v>
      </c>
      <c r="F16" s="6">
        <v>20</v>
      </c>
      <c r="G16" s="7">
        <f t="shared" si="1"/>
        <v>0.031122685185185184</v>
      </c>
      <c r="H16" s="9">
        <f t="shared" si="2"/>
        <v>0.12041666666666667</v>
      </c>
      <c r="I16" s="11">
        <f t="shared" si="3"/>
        <v>0.0033449074074074076</v>
      </c>
      <c r="K16" s="5" t="s">
        <v>19</v>
      </c>
      <c r="L16" s="5" t="s">
        <v>18</v>
      </c>
      <c r="M16" s="7">
        <v>0.02724537037037037</v>
      </c>
      <c r="N16" s="11"/>
      <c r="O16" s="11"/>
      <c r="P16" s="5" t="s">
        <v>19</v>
      </c>
      <c r="Q16" s="5" t="s">
        <v>26</v>
      </c>
      <c r="R16" s="8">
        <v>0.03571759259259259</v>
      </c>
      <c r="S16" s="10">
        <f t="shared" si="4"/>
        <v>0.0015393518518518542</v>
      </c>
      <c r="T16" s="11">
        <f t="shared" si="5"/>
        <v>0.029072189854297582</v>
      </c>
      <c r="U16" s="11">
        <f t="shared" si="10"/>
        <v>0.007268047463574401</v>
      </c>
      <c r="V16" s="11">
        <f t="shared" si="6"/>
        <v>0.031122685185185184</v>
      </c>
      <c r="W16" s="11">
        <f t="shared" si="7"/>
        <v>0.038390732648759585</v>
      </c>
      <c r="X16">
        <f t="shared" si="8"/>
        <v>20</v>
      </c>
      <c r="Y16" s="12">
        <f t="shared" si="9"/>
        <v>0</v>
      </c>
    </row>
    <row r="17" spans="1:25" ht="19.5" customHeight="1">
      <c r="A17" s="5" t="s">
        <v>19</v>
      </c>
      <c r="B17" s="5" t="s">
        <v>18</v>
      </c>
      <c r="C17" s="7">
        <v>0.027430555555555555</v>
      </c>
      <c r="D17" s="7">
        <f t="shared" si="0"/>
        <v>0.0072916666666666685</v>
      </c>
      <c r="E17" s="8">
        <v>0.03453703703703704</v>
      </c>
      <c r="F17" s="6">
        <v>2</v>
      </c>
      <c r="G17" s="7">
        <f t="shared" si="1"/>
        <v>0.02724537037037037</v>
      </c>
      <c r="H17" s="9">
        <f t="shared" si="2"/>
        <v>-0.0067510548523206345</v>
      </c>
      <c r="I17" s="14">
        <f>ABS(G17-C17)</f>
        <v>0.00018518518518518406</v>
      </c>
      <c r="K17" s="5" t="s">
        <v>22</v>
      </c>
      <c r="L17" s="5" t="s">
        <v>21</v>
      </c>
      <c r="M17" s="7">
        <v>0.02725694444444444</v>
      </c>
      <c r="N17" s="15">
        <v>0.026261574074074055</v>
      </c>
      <c r="O17" s="15">
        <f>M17-N17</f>
        <v>0.000995370370370386</v>
      </c>
      <c r="P17" s="5" t="s">
        <v>6</v>
      </c>
      <c r="Q17" s="5" t="s">
        <v>5</v>
      </c>
      <c r="R17" s="8">
        <v>0.035925925925925924</v>
      </c>
      <c r="S17" s="10">
        <f t="shared" si="4"/>
        <v>0.0017476851851851855</v>
      </c>
      <c r="T17" s="11">
        <f t="shared" si="5"/>
        <v>0.028708787481118863</v>
      </c>
      <c r="U17" s="11">
        <f t="shared" si="10"/>
        <v>0.00763144983675312</v>
      </c>
      <c r="V17" s="11">
        <f t="shared" si="6"/>
        <v>0.02724537037037037</v>
      </c>
      <c r="W17" s="11">
        <f t="shared" si="7"/>
        <v>0.03487682020712349</v>
      </c>
      <c r="X17">
        <f t="shared" si="8"/>
        <v>2</v>
      </c>
      <c r="Y17" s="12">
        <f t="shared" si="9"/>
        <v>0</v>
      </c>
    </row>
    <row r="18" spans="1:25" ht="19.5" customHeight="1">
      <c r="A18" s="5" t="s">
        <v>20</v>
      </c>
      <c r="B18" s="5" t="s">
        <v>16</v>
      </c>
      <c r="C18" s="7">
        <v>0.026736111111111113</v>
      </c>
      <c r="D18" s="7">
        <f t="shared" si="0"/>
        <v>0.00798611111111111</v>
      </c>
      <c r="E18" s="8">
        <v>0.03746527777777778</v>
      </c>
      <c r="F18" s="6">
        <v>19</v>
      </c>
      <c r="G18" s="7">
        <f t="shared" si="1"/>
        <v>0.029479166666666667</v>
      </c>
      <c r="H18" s="9">
        <f t="shared" si="2"/>
        <v>0.10259740259740253</v>
      </c>
      <c r="I18" s="11">
        <f t="shared" si="3"/>
        <v>0.002743055555555554</v>
      </c>
      <c r="K18" s="5" t="s">
        <v>20</v>
      </c>
      <c r="L18" s="5" t="s">
        <v>16</v>
      </c>
      <c r="M18" s="7">
        <v>0.029479166666666667</v>
      </c>
      <c r="P18" s="5" t="s">
        <v>13</v>
      </c>
      <c r="Q18" s="5" t="s">
        <v>12</v>
      </c>
      <c r="R18" s="8">
        <v>0.03594907407407407</v>
      </c>
      <c r="S18" s="10">
        <f t="shared" si="4"/>
        <v>0.0017708333333333326</v>
      </c>
      <c r="T18" s="11">
        <f t="shared" si="5"/>
        <v>0.027981982734761428</v>
      </c>
      <c r="U18" s="11">
        <f t="shared" si="10"/>
        <v>0.008358254583110555</v>
      </c>
      <c r="V18" s="11">
        <f t="shared" si="6"/>
        <v>0.029479166666666667</v>
      </c>
      <c r="W18" s="11">
        <f t="shared" si="7"/>
        <v>0.03783742124977722</v>
      </c>
      <c r="X18">
        <f t="shared" si="8"/>
        <v>19</v>
      </c>
      <c r="Y18" s="12">
        <f t="shared" si="9"/>
        <v>0</v>
      </c>
    </row>
    <row r="19" spans="1:25" ht="19.5" customHeight="1">
      <c r="A19" s="5" t="s">
        <v>22</v>
      </c>
      <c r="B19" s="5" t="s">
        <v>21</v>
      </c>
      <c r="C19" s="7">
        <v>0.02638888888888889</v>
      </c>
      <c r="D19" s="7">
        <f t="shared" si="0"/>
        <v>0.008333333333333335</v>
      </c>
      <c r="E19" s="8">
        <v>0.035590277777777776</v>
      </c>
      <c r="F19" s="6">
        <v>7</v>
      </c>
      <c r="G19" s="7">
        <f t="shared" si="1"/>
        <v>0.02725694444444444</v>
      </c>
      <c r="H19" s="9">
        <f t="shared" si="2"/>
        <v>0.03289473684210514</v>
      </c>
      <c r="I19" s="11">
        <f t="shared" si="3"/>
        <v>0.0008680555555555525</v>
      </c>
      <c r="K19" s="5" t="s">
        <v>9</v>
      </c>
      <c r="L19" s="5" t="s">
        <v>8</v>
      </c>
      <c r="M19" s="7">
        <v>0.029837962962962965</v>
      </c>
      <c r="N19" s="11"/>
      <c r="O19" s="11"/>
      <c r="P19" s="5" t="s">
        <v>11</v>
      </c>
      <c r="Q19" s="5" t="s">
        <v>10</v>
      </c>
      <c r="R19" s="8">
        <v>0.03597222222222222</v>
      </c>
      <c r="S19" s="10">
        <f t="shared" si="4"/>
        <v>0.0017939814814814797</v>
      </c>
      <c r="T19" s="11">
        <f t="shared" si="5"/>
        <v>0.027618580361582705</v>
      </c>
      <c r="U19" s="11">
        <f t="shared" si="10"/>
        <v>0.008721656956289278</v>
      </c>
      <c r="V19" s="11">
        <f t="shared" si="6"/>
        <v>0.02725694444444444</v>
      </c>
      <c r="W19" s="11">
        <f t="shared" si="7"/>
        <v>0.03597860140073372</v>
      </c>
      <c r="X19">
        <f t="shared" si="8"/>
        <v>7</v>
      </c>
      <c r="Y19" s="12">
        <f t="shared" si="9"/>
        <v>0</v>
      </c>
    </row>
    <row r="20" spans="1:25" ht="19.5" customHeight="1">
      <c r="A20" s="5" t="s">
        <v>25</v>
      </c>
      <c r="B20" s="5" t="s">
        <v>24</v>
      </c>
      <c r="C20" s="7">
        <v>0.024652777777777777</v>
      </c>
      <c r="D20" s="7">
        <f t="shared" si="0"/>
        <v>0.010069444444444447</v>
      </c>
      <c r="E20" s="8">
        <v>0.03603009259259259</v>
      </c>
      <c r="F20" s="6">
        <v>13</v>
      </c>
      <c r="G20" s="7">
        <f t="shared" si="1"/>
        <v>0.025960648148148146</v>
      </c>
      <c r="H20" s="9">
        <f t="shared" si="2"/>
        <v>0.05305164319248821</v>
      </c>
      <c r="I20" s="11">
        <f t="shared" si="3"/>
        <v>0.001307870370370369</v>
      </c>
      <c r="K20" s="5" t="s">
        <v>15</v>
      </c>
      <c r="L20" s="5" t="s">
        <v>14</v>
      </c>
      <c r="M20" s="7">
        <v>0.029884259259259256</v>
      </c>
      <c r="P20" s="5" t="s">
        <v>25</v>
      </c>
      <c r="Q20" s="5" t="s">
        <v>24</v>
      </c>
      <c r="R20" s="8">
        <v>0.03603009259259259</v>
      </c>
      <c r="S20" s="10">
        <f t="shared" si="4"/>
        <v>0.0018518518518518545</v>
      </c>
      <c r="T20" s="11">
        <f t="shared" si="5"/>
        <v>0.025801568495689105</v>
      </c>
      <c r="U20" s="11">
        <f t="shared" si="10"/>
        <v>0.010538668822182878</v>
      </c>
      <c r="V20" s="11">
        <f t="shared" si="6"/>
        <v>0.025960648148148146</v>
      </c>
      <c r="W20" s="11">
        <f t="shared" si="7"/>
        <v>0.03649931697033103</v>
      </c>
      <c r="X20">
        <f t="shared" si="8"/>
        <v>13</v>
      </c>
      <c r="Y20" s="12">
        <f t="shared" si="9"/>
        <v>0</v>
      </c>
    </row>
    <row r="21" spans="1:25" ht="19.5" customHeight="1">
      <c r="A21" s="5" t="s">
        <v>19</v>
      </c>
      <c r="B21" s="5" t="s">
        <v>26</v>
      </c>
      <c r="C21" s="7">
        <v>0.02395833333333333</v>
      </c>
      <c r="D21" s="7">
        <f t="shared" si="0"/>
        <v>0.010763888888888892</v>
      </c>
      <c r="E21" s="8">
        <v>0.03571759259259259</v>
      </c>
      <c r="F21" s="6">
        <v>9</v>
      </c>
      <c r="G21" s="7">
        <f t="shared" si="1"/>
        <v>0.0249537037037037</v>
      </c>
      <c r="H21" s="9">
        <f t="shared" si="2"/>
        <v>0.041545893719806694</v>
      </c>
      <c r="I21" s="11">
        <f t="shared" si="3"/>
        <v>0.0009953703703703687</v>
      </c>
      <c r="K21" s="5" t="s">
        <v>13</v>
      </c>
      <c r="L21" s="5" t="s">
        <v>12</v>
      </c>
      <c r="M21" s="7">
        <v>0.03039351851851851</v>
      </c>
      <c r="N21" s="11"/>
      <c r="O21" s="11"/>
      <c r="P21" s="5" t="s">
        <v>27</v>
      </c>
      <c r="Q21" s="5" t="s">
        <v>38</v>
      </c>
      <c r="R21" s="8">
        <v>0.0366087962962963</v>
      </c>
      <c r="S21" s="10">
        <f t="shared" si="4"/>
        <v>0.002430555555555561</v>
      </c>
      <c r="T21" s="11">
        <f t="shared" si="5"/>
        <v>0.025074763749331666</v>
      </c>
      <c r="U21" s="11">
        <f t="shared" si="10"/>
        <v>0.011265473568540317</v>
      </c>
      <c r="V21" s="11">
        <f t="shared" si="6"/>
        <v>0.0249537037037037</v>
      </c>
      <c r="W21" s="11">
        <f t="shared" si="7"/>
        <v>0.03621917727224402</v>
      </c>
      <c r="X21">
        <f t="shared" si="8"/>
        <v>11</v>
      </c>
      <c r="Y21" s="12">
        <f t="shared" si="9"/>
        <v>2</v>
      </c>
    </row>
    <row r="22" spans="1:25" ht="19.5" customHeight="1">
      <c r="A22" s="5" t="s">
        <v>27</v>
      </c>
      <c r="B22" s="5" t="s">
        <v>38</v>
      </c>
      <c r="C22" s="7">
        <v>0.02361111111111111</v>
      </c>
      <c r="D22" s="7">
        <f t="shared" si="0"/>
        <v>0.011111111111111113</v>
      </c>
      <c r="E22" s="8">
        <v>0.0366087962962963</v>
      </c>
      <c r="F22" s="6">
        <v>14</v>
      </c>
      <c r="G22" s="7">
        <f t="shared" si="1"/>
        <v>0.025497685185185186</v>
      </c>
      <c r="H22" s="9">
        <f t="shared" si="2"/>
        <v>0.07990196078431377</v>
      </c>
      <c r="I22" s="11">
        <f t="shared" si="3"/>
        <v>0.0018865740740740752</v>
      </c>
      <c r="K22" s="5" t="s">
        <v>11</v>
      </c>
      <c r="L22" s="5" t="s">
        <v>10</v>
      </c>
      <c r="M22" s="7">
        <v>0.030416666666666658</v>
      </c>
      <c r="P22" s="5" t="s">
        <v>15</v>
      </c>
      <c r="Q22" s="5" t="s">
        <v>14</v>
      </c>
      <c r="R22" s="8">
        <v>0.036828703703703704</v>
      </c>
      <c r="S22" s="10">
        <f t="shared" si="4"/>
        <v>0.0026504629629629656</v>
      </c>
      <c r="T22" s="11">
        <f t="shared" si="5"/>
        <v>0.024711361376152947</v>
      </c>
      <c r="U22" s="11">
        <f t="shared" si="10"/>
        <v>0.011628875941719036</v>
      </c>
      <c r="V22" s="11">
        <f t="shared" si="6"/>
        <v>0.025497685185185186</v>
      </c>
      <c r="W22" s="11">
        <f t="shared" si="7"/>
        <v>0.037126561126904226</v>
      </c>
      <c r="X22">
        <f t="shared" si="8"/>
        <v>14</v>
      </c>
      <c r="Y22" s="12">
        <f t="shared" si="9"/>
        <v>0</v>
      </c>
    </row>
    <row r="23" spans="1:25" ht="19.5" customHeight="1">
      <c r="A23" s="5" t="s">
        <v>29</v>
      </c>
      <c r="B23" s="5" t="s">
        <v>28</v>
      </c>
      <c r="C23" s="7">
        <v>0.02326388888888889</v>
      </c>
      <c r="D23" s="7">
        <f t="shared" si="0"/>
        <v>0.011458333333333334</v>
      </c>
      <c r="E23" s="8">
        <v>0.03564814814814815</v>
      </c>
      <c r="F23" s="6">
        <v>8</v>
      </c>
      <c r="G23" s="7">
        <f t="shared" si="1"/>
        <v>0.024189814814814817</v>
      </c>
      <c r="H23" s="9">
        <f t="shared" si="2"/>
        <v>0.03980099502487568</v>
      </c>
      <c r="I23" s="11">
        <f t="shared" si="3"/>
        <v>0.0009259259259259273</v>
      </c>
      <c r="K23" s="5" t="s">
        <v>17</v>
      </c>
      <c r="L23" s="5" t="s">
        <v>16</v>
      </c>
      <c r="M23" s="7">
        <v>0.031122685185185184</v>
      </c>
      <c r="P23" s="5" t="s">
        <v>4</v>
      </c>
      <c r="Q23" s="5" t="s">
        <v>3</v>
      </c>
      <c r="R23" s="8">
        <v>0.03710648148148148</v>
      </c>
      <c r="S23" s="10">
        <f t="shared" si="4"/>
        <v>0.002928240740740745</v>
      </c>
      <c r="T23" s="11">
        <f t="shared" si="5"/>
        <v>0.024347959002974227</v>
      </c>
      <c r="U23" s="11">
        <f t="shared" si="10"/>
        <v>0.011992278314897756</v>
      </c>
      <c r="V23" s="11">
        <f t="shared" si="6"/>
        <v>0.024189814814814817</v>
      </c>
      <c r="W23" s="11">
        <f t="shared" si="7"/>
        <v>0.03618209312971257</v>
      </c>
      <c r="X23">
        <f t="shared" si="8"/>
        <v>9</v>
      </c>
      <c r="Y23" s="12">
        <f t="shared" si="9"/>
        <v>1</v>
      </c>
    </row>
    <row r="24" spans="1:25" ht="19.5" customHeight="1">
      <c r="A24" s="5" t="s">
        <v>31</v>
      </c>
      <c r="B24" s="5" t="s">
        <v>30</v>
      </c>
      <c r="C24" s="7">
        <v>0.02326388888888889</v>
      </c>
      <c r="D24" s="7">
        <f t="shared" si="0"/>
        <v>0.011458333333333334</v>
      </c>
      <c r="E24" s="8">
        <v>0.03712962962962963</v>
      </c>
      <c r="F24" s="6">
        <v>17</v>
      </c>
      <c r="G24" s="7">
        <f t="shared" si="1"/>
        <v>0.025671296296296296</v>
      </c>
      <c r="H24" s="9">
        <f t="shared" si="2"/>
        <v>0.10348258706467658</v>
      </c>
      <c r="I24" s="11">
        <f t="shared" si="3"/>
        <v>0.0024074074074074067</v>
      </c>
      <c r="K24" s="5" t="s">
        <v>6</v>
      </c>
      <c r="L24" s="5" t="s">
        <v>5</v>
      </c>
      <c r="M24" s="7">
        <v>0.03366898148148148</v>
      </c>
      <c r="P24" s="5" t="s">
        <v>31</v>
      </c>
      <c r="Q24" s="5" t="s">
        <v>30</v>
      </c>
      <c r="R24" s="8">
        <v>0.03712962962962963</v>
      </c>
      <c r="S24" s="10">
        <f t="shared" si="4"/>
        <v>0.0029513888888888923</v>
      </c>
      <c r="T24" s="11">
        <f t="shared" si="5"/>
        <v>0.024347959002974227</v>
      </c>
      <c r="U24" s="11">
        <f t="shared" si="10"/>
        <v>0.011992278314897756</v>
      </c>
      <c r="V24" s="11">
        <f t="shared" si="6"/>
        <v>0.025671296296296296</v>
      </c>
      <c r="W24" s="11">
        <f t="shared" si="7"/>
        <v>0.03766357461119405</v>
      </c>
      <c r="X24">
        <f t="shared" si="8"/>
        <v>18</v>
      </c>
      <c r="Y24" s="12">
        <f t="shared" si="9"/>
        <v>1</v>
      </c>
    </row>
    <row r="25" spans="1:25" ht="19.5" customHeight="1">
      <c r="A25" s="5" t="s">
        <v>33</v>
      </c>
      <c r="B25" s="5" t="s">
        <v>32</v>
      </c>
      <c r="C25" s="7">
        <v>0.022569444444444444</v>
      </c>
      <c r="D25" s="7">
        <f t="shared" si="0"/>
        <v>0.01215277777777778</v>
      </c>
      <c r="E25" s="8">
        <v>0.03479166666666667</v>
      </c>
      <c r="F25" s="6">
        <v>4</v>
      </c>
      <c r="G25" s="7">
        <f t="shared" si="1"/>
        <v>0.022638888888888892</v>
      </c>
      <c r="H25" s="9">
        <f t="shared" si="2"/>
        <v>0.0030769230769232504</v>
      </c>
      <c r="I25" s="11">
        <f t="shared" si="3"/>
        <v>6.944444444444836E-05</v>
      </c>
      <c r="K25" s="5" t="s">
        <v>7</v>
      </c>
      <c r="L25" s="5" t="s">
        <v>38</v>
      </c>
      <c r="M25" s="7">
        <v>0.03403935185185185</v>
      </c>
      <c r="P25" s="5" t="s">
        <v>7</v>
      </c>
      <c r="Q25" s="5" t="s">
        <v>38</v>
      </c>
      <c r="R25" s="8">
        <v>0.03716435185185185</v>
      </c>
      <c r="S25" s="10">
        <f t="shared" si="4"/>
        <v>0.002986111111111113</v>
      </c>
      <c r="T25" s="11">
        <f t="shared" si="5"/>
        <v>0.02362115425661679</v>
      </c>
      <c r="U25" s="11">
        <f t="shared" si="10"/>
        <v>0.012719083061255194</v>
      </c>
      <c r="V25" s="11">
        <f t="shared" si="6"/>
        <v>0.022638888888888892</v>
      </c>
      <c r="W25" s="11">
        <f t="shared" si="7"/>
        <v>0.03535797195014409</v>
      </c>
      <c r="X25">
        <f t="shared" si="8"/>
        <v>5</v>
      </c>
      <c r="Y25" s="12">
        <f t="shared" si="9"/>
        <v>1</v>
      </c>
    </row>
    <row r="26" spans="1:25" ht="19.5" customHeight="1">
      <c r="A26" s="5" t="s">
        <v>23</v>
      </c>
      <c r="B26" s="5" t="s">
        <v>34</v>
      </c>
      <c r="C26" s="7">
        <v>0.022569444444444444</v>
      </c>
      <c r="D26" s="7">
        <f t="shared" si="0"/>
        <v>0.01215277777777778</v>
      </c>
      <c r="E26" s="8">
        <v>0.03478009259259259</v>
      </c>
      <c r="F26" s="6">
        <v>3</v>
      </c>
      <c r="G26" s="7">
        <f t="shared" si="1"/>
        <v>0.022627314814814812</v>
      </c>
      <c r="H26" s="9">
        <f t="shared" si="2"/>
        <v>0.0025641025641024526</v>
      </c>
      <c r="I26" s="11">
        <f t="shared" si="3"/>
        <v>5.787037037036785E-05</v>
      </c>
      <c r="K26" s="5" t="s">
        <v>4</v>
      </c>
      <c r="L26" s="5" t="s">
        <v>3</v>
      </c>
      <c r="M26" s="7">
        <v>0.03484953703703704</v>
      </c>
      <c r="P26" s="5" t="s">
        <v>20</v>
      </c>
      <c r="Q26" s="5" t="s">
        <v>16</v>
      </c>
      <c r="R26" s="8">
        <v>0.03746527777777778</v>
      </c>
      <c r="S26" s="10">
        <f t="shared" si="4"/>
        <v>0.0032870370370370397</v>
      </c>
      <c r="T26" s="11">
        <f t="shared" si="5"/>
        <v>0.02362115425661679</v>
      </c>
      <c r="U26" s="11">
        <f t="shared" si="10"/>
        <v>0.012719083061255194</v>
      </c>
      <c r="V26" s="11">
        <f t="shared" si="6"/>
        <v>0.022627314814814812</v>
      </c>
      <c r="W26" s="11">
        <f t="shared" si="7"/>
        <v>0.03534639787607001</v>
      </c>
      <c r="X26">
        <f t="shared" si="8"/>
        <v>4</v>
      </c>
      <c r="Y26" s="12">
        <f t="shared" si="9"/>
        <v>1</v>
      </c>
    </row>
    <row r="27" spans="1:25" ht="19.5" customHeight="1">
      <c r="A27" s="5" t="s">
        <v>36</v>
      </c>
      <c r="B27" s="5" t="s">
        <v>35</v>
      </c>
      <c r="C27" s="7">
        <v>0.022222222222222223</v>
      </c>
      <c r="D27" s="7">
        <f t="shared" si="0"/>
        <v>0.0125</v>
      </c>
      <c r="E27" s="8">
        <v>0.03417824074074074</v>
      </c>
      <c r="F27" s="6">
        <v>1</v>
      </c>
      <c r="G27" s="7">
        <f t="shared" si="1"/>
        <v>0.021678240740740738</v>
      </c>
      <c r="H27" s="9">
        <f t="shared" si="2"/>
        <v>-0.02447916666666685</v>
      </c>
      <c r="I27" s="14">
        <f>ABS(G27-C27)</f>
        <v>0.0005439814814814856</v>
      </c>
      <c r="K27" s="5" t="s">
        <v>2</v>
      </c>
      <c r="L27" s="5" t="s">
        <v>1</v>
      </c>
      <c r="M27" s="7">
        <v>0.03556712962962963</v>
      </c>
      <c r="P27" s="5" t="s">
        <v>17</v>
      </c>
      <c r="Q27" s="5" t="s">
        <v>16</v>
      </c>
      <c r="R27" s="8">
        <v>0.03806712962962963</v>
      </c>
      <c r="S27" s="10">
        <f t="shared" si="4"/>
        <v>0.003888888888888893</v>
      </c>
      <c r="T27" s="11">
        <f t="shared" si="5"/>
        <v>0.02325775188343807</v>
      </c>
      <c r="U27" s="11">
        <f t="shared" si="10"/>
        <v>0.013082485434433914</v>
      </c>
      <c r="V27" s="11">
        <f t="shared" si="6"/>
        <v>0.021678240740740738</v>
      </c>
      <c r="W27" s="11">
        <f t="shared" si="7"/>
        <v>0.03476072617517465</v>
      </c>
      <c r="X27">
        <f t="shared" si="8"/>
        <v>1</v>
      </c>
      <c r="Y27" s="12">
        <f t="shared" si="9"/>
        <v>0</v>
      </c>
    </row>
    <row r="29" spans="4:9" ht="12.75">
      <c r="D29" t="s">
        <v>46</v>
      </c>
      <c r="E29" s="10">
        <f>MIN(E8:E27)</f>
        <v>0.03417824074074074</v>
      </c>
      <c r="G29" t="s">
        <v>45</v>
      </c>
      <c r="H29" s="9">
        <f>AVERAGE(H8:H27)</f>
        <v>0.046598834754713006</v>
      </c>
      <c r="I29" s="9"/>
    </row>
    <row r="30" spans="4:5" ht="12.75">
      <c r="D30" t="s">
        <v>47</v>
      </c>
      <c r="E30" s="10">
        <f>MAX(E8:E27)</f>
        <v>0.03806712962962963</v>
      </c>
    </row>
    <row r="31" spans="4:6" ht="12.75">
      <c r="D31" t="s">
        <v>48</v>
      </c>
      <c r="E31" s="10">
        <f>E30-E29</f>
        <v>0.003888888888888893</v>
      </c>
      <c r="F31" s="13"/>
    </row>
    <row r="32" spans="4:5" ht="12.75">
      <c r="D32" t="s">
        <v>49</v>
      </c>
      <c r="E32" s="11">
        <f>STDEV(E8:E27)</f>
        <v>0.0010567678061174624</v>
      </c>
    </row>
    <row r="33" spans="4:5" ht="12.75">
      <c r="D33" t="s">
        <v>50</v>
      </c>
      <c r="E33" s="10">
        <f>AVERAGE(E8:E27)</f>
        <v>0.03600520833333333</v>
      </c>
    </row>
    <row r="35" spans="5:6" ht="12.75">
      <c r="E35" s="10"/>
      <c r="F35" s="1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Delbridge</dc:creator>
  <cp:keywords/>
  <dc:description/>
  <cp:lastModifiedBy>Mark</cp:lastModifiedBy>
  <cp:lastPrinted>2006-12-19T17:49:48Z</cp:lastPrinted>
  <dcterms:created xsi:type="dcterms:W3CDTF">2006-12-16T23:05:13Z</dcterms:created>
  <dcterms:modified xsi:type="dcterms:W3CDTF">2019-07-03T21:23:57Z</dcterms:modified>
  <cp:category/>
  <cp:version/>
  <cp:contentType/>
  <cp:contentStatus/>
</cp:coreProperties>
</file>